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3630" windowHeight="1935" activeTab="0"/>
  </bookViews>
  <sheets>
    <sheet name="JERU Budget Total " sheetId="1" r:id="rId1"/>
  </sheets>
  <definedNames>
    <definedName name="_xlnm.Print_Area" localSheetId="0">'JERU Budget Total '!$B$5:$I$113</definedName>
  </definedNames>
  <calcPr fullCalcOnLoad="1"/>
</workbook>
</file>

<file path=xl/sharedStrings.xml><?xml version="1.0" encoding="utf-8"?>
<sst xmlns="http://schemas.openxmlformats.org/spreadsheetml/2006/main" count="127" uniqueCount="56">
  <si>
    <t>Unit</t>
  </si>
  <si>
    <t>Unit Cost</t>
  </si>
  <si>
    <t xml:space="preserve">No of </t>
  </si>
  <si>
    <t>Total</t>
  </si>
  <si>
    <t>Item Description</t>
  </si>
  <si>
    <t>Rate</t>
  </si>
  <si>
    <t>Months</t>
  </si>
  <si>
    <t>Units</t>
  </si>
  <si>
    <t>in</t>
  </si>
  <si>
    <t>pcs/team</t>
  </si>
  <si>
    <t>Days</t>
  </si>
  <si>
    <t xml:space="preserve">Total </t>
  </si>
  <si>
    <t>EUR</t>
  </si>
  <si>
    <t>in EUR</t>
  </si>
  <si>
    <t>Personal Equipment</t>
  </si>
  <si>
    <t>Administration Cost</t>
  </si>
  <si>
    <t>day/man</t>
  </si>
  <si>
    <t>DRAFT</t>
  </si>
  <si>
    <t>Fee for National/Regional Instructors</t>
  </si>
  <si>
    <t>Appendix F</t>
  </si>
  <si>
    <t>Fee for International Instructors</t>
  </si>
  <si>
    <t>Travelling Cost</t>
  </si>
  <si>
    <t>Accommodation/Food</t>
  </si>
  <si>
    <t>Total Project Coordination Team meeting 1</t>
  </si>
  <si>
    <t>Project Coordination Team meeting 1</t>
  </si>
  <si>
    <t>Project Coordination Team meeting 2</t>
  </si>
  <si>
    <t>Total Project Coordination Team meeting 2</t>
  </si>
  <si>
    <t>Project Coordination Team meeting 3</t>
  </si>
  <si>
    <t>Total Project Coordination Team meeting 3</t>
  </si>
  <si>
    <t xml:space="preserve">Total Main Planning Conference </t>
  </si>
  <si>
    <t>Evaluationn meeting</t>
  </si>
  <si>
    <t xml:space="preserve">Total Evaluation meeting </t>
  </si>
  <si>
    <t xml:space="preserve">Main Planning Conference </t>
  </si>
  <si>
    <t xml:space="preserve">Total Final Planning Conference </t>
  </si>
  <si>
    <t xml:space="preserve">Final Planning Conference </t>
  </si>
  <si>
    <t xml:space="preserve"> JERU Field Exercise</t>
  </si>
  <si>
    <t>C. Exercise Planning Conferences and Field Exercise</t>
  </si>
  <si>
    <t>D. Equipment</t>
  </si>
  <si>
    <t>D. Total Equipment Cost</t>
  </si>
  <si>
    <t>E. Contingency</t>
  </si>
  <si>
    <t>Total Project (A+B+C+D+E)</t>
  </si>
  <si>
    <t xml:space="preserve">Team Leaders/Ops. Officers Training </t>
  </si>
  <si>
    <t xml:space="preserve">A. Training </t>
  </si>
  <si>
    <t>Swift  Water Training 1</t>
  </si>
  <si>
    <t>Total Swift  Water Training 1</t>
  </si>
  <si>
    <t>Team Leaders/Ops. Officers Training Total</t>
  </si>
  <si>
    <t>Swift  Water Training 2</t>
  </si>
  <si>
    <t>Total Swift  Water Training 2</t>
  </si>
  <si>
    <t>Swift  Water Training 3</t>
  </si>
  <si>
    <t>Total Swift  Water Training 3</t>
  </si>
  <si>
    <t>B. Project Coordination Team meetings</t>
  </si>
  <si>
    <t>C. Total Conferences (Training+Exercise) Costs</t>
  </si>
  <si>
    <t>Total Project Coordination Team meetings</t>
  </si>
  <si>
    <t xml:space="preserve">Total Training </t>
  </si>
  <si>
    <t>Proposal Budget for the  Project Support of Establishing 'The Joint Emergency Response Units' in case of floods in South Eastern Europe (7 countries)</t>
  </si>
  <si>
    <t>Equipment for Team  (7 members)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</si>
</sst>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;\-&quot;KM&quot;#,##0"/>
    <numFmt numFmtId="181" formatCode="&quot;KM&quot;#,##0;[Red]\-&quot;KM&quot;#,##0"/>
    <numFmt numFmtId="182" formatCode="&quot;KM&quot;#,##0.00;\-&quot;KM&quot;#,##0.00"/>
    <numFmt numFmtId="183" formatCode="&quot;KM&quot;#,##0.00;[Red]\-&quot;KM&quot;#,##0.00"/>
    <numFmt numFmtId="184" formatCode="_-&quot;KM&quot;* #,##0_-;\-&quot;KM&quot;* #,##0_-;_-&quot;KM&quot;* &quot;-&quot;_-;_-@_-"/>
    <numFmt numFmtId="185" formatCode="_-&quot;KM&quot;* #,##0.00_-;\-&quot;KM&quot;* #,##0.00_-;_-&quot;KM&quot;* &quot;-&quot;??_-;_-@_-"/>
    <numFmt numFmtId="186" formatCode="#,##0.00;[Red]\(#,##0.00\);#"/>
    <numFmt numFmtId="187" formatCode="0.00;[Red]0.00"/>
    <numFmt numFmtId="188" formatCode="0.0"/>
    <numFmt numFmtId="189" formatCode="0.0%"/>
    <numFmt numFmtId="190" formatCode="00000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12"/>
      <color indexed="23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9" fontId="3" fillId="0" borderId="0" xfId="5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17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" fontId="6" fillId="0" borderId="16" xfId="0" applyNumberFormat="1" applyFont="1" applyFill="1" applyBorder="1" applyAlignment="1">
      <alignment horizontal="right"/>
    </xf>
    <xf numFmtId="17" fontId="6" fillId="0" borderId="16" xfId="0" applyNumberFormat="1" applyFont="1" applyFill="1" applyBorder="1" applyAlignment="1">
      <alignment horizontal="center"/>
    </xf>
    <xf numFmtId="17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right"/>
    </xf>
    <xf numFmtId="0" fontId="7" fillId="33" borderId="24" xfId="0" applyFont="1" applyFill="1" applyBorder="1" applyAlignment="1">
      <alignment horizontal="center"/>
    </xf>
    <xf numFmtId="4" fontId="7" fillId="33" borderId="24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0" fontId="7" fillId="34" borderId="27" xfId="0" applyFont="1" applyFill="1" applyBorder="1" applyAlignment="1">
      <alignment/>
    </xf>
    <xf numFmtId="179" fontId="6" fillId="34" borderId="28" xfId="0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179" fontId="6" fillId="34" borderId="20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179" fontId="6" fillId="0" borderId="30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4" fontId="7" fillId="34" borderId="24" xfId="0" applyNumberFormat="1" applyFont="1" applyFill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right"/>
    </xf>
    <xf numFmtId="179" fontId="6" fillId="34" borderId="30" xfId="0" applyNumberFormat="1" applyFont="1" applyFill="1" applyBorder="1" applyAlignment="1">
      <alignment/>
    </xf>
    <xf numFmtId="186" fontId="7" fillId="33" borderId="24" xfId="0" applyNumberFormat="1" applyFont="1" applyFill="1" applyBorder="1" applyAlignment="1">
      <alignment horizontal="right"/>
    </xf>
    <xf numFmtId="1" fontId="7" fillId="33" borderId="2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86" fontId="6" fillId="0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0" xfId="0" applyFont="1" applyBorder="1" applyAlignment="1">
      <alignment/>
    </xf>
    <xf numFmtId="0" fontId="6" fillId="34" borderId="32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186" fontId="7" fillId="34" borderId="34" xfId="0" applyNumberFormat="1" applyFont="1" applyFill="1" applyBorder="1" applyAlignment="1">
      <alignment horizontal="center"/>
    </xf>
    <xf numFmtId="186" fontId="7" fillId="34" borderId="35" xfId="0" applyNumberFormat="1" applyFont="1" applyFill="1" applyBorder="1" applyAlignment="1">
      <alignment horizontal="right"/>
    </xf>
    <xf numFmtId="1" fontId="7" fillId="34" borderId="35" xfId="0" applyNumberFormat="1" applyFont="1" applyFill="1" applyBorder="1" applyAlignment="1">
      <alignment/>
    </xf>
    <xf numFmtId="1" fontId="7" fillId="34" borderId="36" xfId="0" applyNumberFormat="1" applyFont="1" applyFill="1" applyBorder="1" applyAlignment="1">
      <alignment/>
    </xf>
    <xf numFmtId="186" fontId="6" fillId="34" borderId="37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86" fontId="7" fillId="0" borderId="18" xfId="0" applyNumberFormat="1" applyFont="1" applyFill="1" applyBorder="1" applyAlignment="1">
      <alignment horizontal="center"/>
    </xf>
    <xf numFmtId="186" fontId="7" fillId="0" borderId="19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86" fontId="6" fillId="0" borderId="38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186" fontId="7" fillId="0" borderId="16" xfId="0" applyNumberFormat="1" applyFont="1" applyFill="1" applyBorder="1" applyAlignment="1">
      <alignment/>
    </xf>
    <xf numFmtId="186" fontId="7" fillId="0" borderId="16" xfId="0" applyNumberFormat="1" applyFont="1" applyFill="1" applyBorder="1" applyAlignment="1">
      <alignment horizontal="right"/>
    </xf>
    <xf numFmtId="188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186" fontId="6" fillId="34" borderId="34" xfId="0" applyNumberFormat="1" applyFont="1" applyFill="1" applyBorder="1" applyAlignment="1">
      <alignment/>
    </xf>
    <xf numFmtId="186" fontId="6" fillId="34" borderId="35" xfId="0" applyNumberFormat="1" applyFont="1" applyFill="1" applyBorder="1" applyAlignment="1">
      <alignment horizontal="right"/>
    </xf>
    <xf numFmtId="186" fontId="6" fillId="34" borderId="35" xfId="0" applyNumberFormat="1" applyFont="1" applyFill="1" applyBorder="1" applyAlignment="1">
      <alignment/>
    </xf>
    <xf numFmtId="186" fontId="6" fillId="34" borderId="36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9" fontId="7" fillId="0" borderId="0" xfId="51" applyFont="1" applyFill="1" applyBorder="1" applyAlignment="1">
      <alignment/>
    </xf>
    <xf numFmtId="179" fontId="6" fillId="34" borderId="30" xfId="0" applyNumberFormat="1" applyFont="1" applyFill="1" applyBorder="1" applyAlignment="1">
      <alignment horizontal="right"/>
    </xf>
    <xf numFmtId="179" fontId="6" fillId="0" borderId="20" xfId="0" applyNumberFormat="1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1" fontId="7" fillId="33" borderId="31" xfId="0" applyNumberFormat="1" applyFont="1" applyFill="1" applyBorder="1" applyAlignment="1">
      <alignment horizontal="center"/>
    </xf>
    <xf numFmtId="186" fontId="7" fillId="34" borderId="35" xfId="0" applyNumberFormat="1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7" fillId="33" borderId="43" xfId="0" applyFont="1" applyFill="1" applyBorder="1" applyAlignment="1">
      <alignment horizontal="center"/>
    </xf>
    <xf numFmtId="1" fontId="7" fillId="33" borderId="42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186" fontId="7" fillId="34" borderId="34" xfId="0" applyNumberFormat="1" applyFont="1" applyFill="1" applyBorder="1" applyAlignment="1">
      <alignment/>
    </xf>
    <xf numFmtId="186" fontId="7" fillId="34" borderId="36" xfId="0" applyNumberFormat="1" applyFont="1" applyFill="1" applyBorder="1" applyAlignment="1">
      <alignment/>
    </xf>
    <xf numFmtId="0" fontId="7" fillId="33" borderId="44" xfId="0" applyFont="1" applyFill="1" applyBorder="1" applyAlignment="1">
      <alignment/>
    </xf>
    <xf numFmtId="4" fontId="7" fillId="33" borderId="27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179" fontId="6" fillId="0" borderId="28" xfId="0" applyNumberFormat="1" applyFont="1" applyFill="1" applyBorder="1" applyAlignment="1">
      <alignment/>
    </xf>
    <xf numFmtId="0" fontId="0" fillId="0" borderId="25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7" fillId="34" borderId="24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79" fontId="7" fillId="0" borderId="30" xfId="0" applyNumberFormat="1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0" xfId="0" applyNumberFormat="1" applyFont="1" applyFill="1" applyBorder="1" applyAlignment="1">
      <alignment horizontal="center"/>
    </xf>
    <xf numFmtId="9" fontId="6" fillId="0" borderId="0" xfId="51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188" fontId="7" fillId="0" borderId="0" xfId="51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/>
    </xf>
    <xf numFmtId="191" fontId="7" fillId="0" borderId="0" xfId="51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6" fillId="35" borderId="29" xfId="0" applyFont="1" applyFill="1" applyBorder="1" applyAlignment="1">
      <alignment horizontal="left" wrapText="1"/>
    </xf>
    <xf numFmtId="0" fontId="7" fillId="35" borderId="21" xfId="0" applyFont="1" applyFill="1" applyBorder="1" applyAlignment="1">
      <alignment horizontal="left" wrapText="1"/>
    </xf>
    <xf numFmtId="0" fontId="6" fillId="35" borderId="16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right"/>
    </xf>
    <xf numFmtId="0" fontId="7" fillId="35" borderId="16" xfId="0" applyFont="1" applyFill="1" applyBorder="1" applyAlignment="1">
      <alignment horizontal="center"/>
    </xf>
    <xf numFmtId="179" fontId="6" fillId="35" borderId="17" xfId="0" applyNumberFormat="1" applyFont="1" applyFill="1" applyBorder="1" applyAlignment="1">
      <alignment/>
    </xf>
    <xf numFmtId="0" fontId="6" fillId="19" borderId="13" xfId="0" applyFont="1" applyFill="1" applyBorder="1" applyAlignment="1">
      <alignment horizontal="center"/>
    </xf>
    <xf numFmtId="0" fontId="6" fillId="19" borderId="13" xfId="0" applyFont="1" applyFill="1" applyBorder="1" applyAlignment="1">
      <alignment horizontal="right"/>
    </xf>
    <xf numFmtId="0" fontId="7" fillId="19" borderId="13" xfId="0" applyFont="1" applyFill="1" applyBorder="1" applyAlignment="1">
      <alignment horizontal="center"/>
    </xf>
    <xf numFmtId="179" fontId="6" fillId="19" borderId="14" xfId="0" applyNumberFormat="1" applyFont="1" applyFill="1" applyBorder="1" applyAlignment="1">
      <alignment/>
    </xf>
    <xf numFmtId="0" fontId="6" fillId="19" borderId="39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right"/>
    </xf>
    <xf numFmtId="0" fontId="7" fillId="19" borderId="39" xfId="0" applyFont="1" applyFill="1" applyBorder="1" applyAlignment="1">
      <alignment horizontal="center"/>
    </xf>
    <xf numFmtId="179" fontId="6" fillId="19" borderId="40" xfId="0" applyNumberFormat="1" applyFont="1" applyFill="1" applyBorder="1" applyAlignment="1">
      <alignment/>
    </xf>
    <xf numFmtId="0" fontId="6" fillId="19" borderId="32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vertical="center"/>
    </xf>
    <xf numFmtId="0" fontId="7" fillId="19" borderId="34" xfId="0" applyFont="1" applyFill="1" applyBorder="1" applyAlignment="1">
      <alignment horizontal="center"/>
    </xf>
    <xf numFmtId="0" fontId="7" fillId="19" borderId="35" xfId="0" applyFont="1" applyFill="1" applyBorder="1" applyAlignment="1">
      <alignment horizontal="right"/>
    </xf>
    <xf numFmtId="0" fontId="7" fillId="19" borderId="35" xfId="0" applyFont="1" applyFill="1" applyBorder="1" applyAlignment="1">
      <alignment horizontal="center"/>
    </xf>
    <xf numFmtId="0" fontId="7" fillId="19" borderId="36" xfId="0" applyFont="1" applyFill="1" applyBorder="1" applyAlignment="1">
      <alignment horizontal="center"/>
    </xf>
    <xf numFmtId="0" fontId="7" fillId="19" borderId="37" xfId="0" applyFont="1" applyFill="1" applyBorder="1" applyAlignment="1">
      <alignment horizontal="center"/>
    </xf>
    <xf numFmtId="0" fontId="6" fillId="19" borderId="46" xfId="0" applyFont="1" applyFill="1" applyBorder="1" applyAlignment="1">
      <alignment/>
    </xf>
    <xf numFmtId="0" fontId="7" fillId="19" borderId="47" xfId="0" applyFont="1" applyFill="1" applyBorder="1" applyAlignment="1">
      <alignment/>
    </xf>
    <xf numFmtId="186" fontId="6" fillId="19" borderId="48" xfId="0" applyNumberFormat="1" applyFont="1" applyFill="1" applyBorder="1" applyAlignment="1">
      <alignment/>
    </xf>
    <xf numFmtId="186" fontId="7" fillId="19" borderId="49" xfId="0" applyNumberFormat="1" applyFont="1" applyFill="1" applyBorder="1" applyAlignment="1">
      <alignment horizontal="right"/>
    </xf>
    <xf numFmtId="186" fontId="6" fillId="19" borderId="49" xfId="0" applyNumberFormat="1" applyFont="1" applyFill="1" applyBorder="1" applyAlignment="1">
      <alignment/>
    </xf>
    <xf numFmtId="1" fontId="7" fillId="19" borderId="50" xfId="0" applyNumberFormat="1" applyFont="1" applyFill="1" applyBorder="1" applyAlignment="1">
      <alignment/>
    </xf>
    <xf numFmtId="186" fontId="7" fillId="19" borderId="51" xfId="0" applyNumberFormat="1" applyFont="1" applyFill="1" applyBorder="1" applyAlignment="1">
      <alignment/>
    </xf>
    <xf numFmtId="0" fontId="6" fillId="19" borderId="32" xfId="0" applyFont="1" applyFill="1" applyBorder="1" applyAlignment="1">
      <alignment/>
    </xf>
    <xf numFmtId="0" fontId="6" fillId="19" borderId="33" xfId="0" applyFont="1" applyFill="1" applyBorder="1" applyAlignment="1">
      <alignment horizontal="right"/>
    </xf>
    <xf numFmtId="186" fontId="7" fillId="19" borderId="35" xfId="0" applyNumberFormat="1" applyFont="1" applyFill="1" applyBorder="1" applyAlignment="1">
      <alignment/>
    </xf>
    <xf numFmtId="186" fontId="7" fillId="19" borderId="35" xfId="0" applyNumberFormat="1" applyFont="1" applyFill="1" applyBorder="1" applyAlignment="1">
      <alignment horizontal="right"/>
    </xf>
    <xf numFmtId="1" fontId="7" fillId="19" borderId="35" xfId="0" applyNumberFormat="1" applyFont="1" applyFill="1" applyBorder="1" applyAlignment="1">
      <alignment/>
    </xf>
    <xf numFmtId="0" fontId="6" fillId="36" borderId="32" xfId="0" applyFont="1" applyFill="1" applyBorder="1" applyAlignment="1">
      <alignment horizontal="left" vertical="center"/>
    </xf>
    <xf numFmtId="0" fontId="7" fillId="36" borderId="36" xfId="0" applyFont="1" applyFill="1" applyBorder="1" applyAlignment="1">
      <alignment vertical="center"/>
    </xf>
    <xf numFmtId="0" fontId="7" fillId="36" borderId="34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right"/>
    </xf>
    <xf numFmtId="0" fontId="7" fillId="36" borderId="35" xfId="0" applyFont="1" applyFill="1" applyBorder="1" applyAlignment="1">
      <alignment horizontal="center"/>
    </xf>
    <xf numFmtId="0" fontId="7" fillId="36" borderId="36" xfId="0" applyFont="1" applyFill="1" applyBorder="1" applyAlignment="1">
      <alignment horizontal="center"/>
    </xf>
    <xf numFmtId="0" fontId="7" fillId="36" borderId="37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right"/>
    </xf>
    <xf numFmtId="0" fontId="7" fillId="35" borderId="21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left" wrapText="1"/>
    </xf>
    <xf numFmtId="4" fontId="7" fillId="35" borderId="16" xfId="0" applyNumberFormat="1" applyFont="1" applyFill="1" applyBorder="1" applyAlignment="1">
      <alignment horizontal="right"/>
    </xf>
    <xf numFmtId="179" fontId="6" fillId="35" borderId="17" xfId="0" applyNumberFormat="1" applyFont="1" applyFill="1" applyBorder="1" applyAlignment="1">
      <alignment horizontal="right"/>
    </xf>
    <xf numFmtId="179" fontId="7" fillId="37" borderId="30" xfId="0" applyNumberFormat="1" applyFont="1" applyFill="1" applyBorder="1" applyAlignment="1">
      <alignment horizontal="right"/>
    </xf>
    <xf numFmtId="179" fontId="7" fillId="37" borderId="28" xfId="0" applyNumberFormat="1" applyFont="1" applyFill="1" applyBorder="1" applyAlignment="1">
      <alignment horizontal="right"/>
    </xf>
    <xf numFmtId="179" fontId="6" fillId="36" borderId="37" xfId="0" applyNumberFormat="1" applyFont="1" applyFill="1" applyBorder="1" applyAlignment="1">
      <alignment horizontal="center"/>
    </xf>
    <xf numFmtId="186" fontId="6" fillId="19" borderId="37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left" wrapText="1"/>
    </xf>
    <xf numFmtId="0" fontId="6" fillId="34" borderId="45" xfId="0" applyFont="1" applyFill="1" applyBorder="1" applyAlignment="1">
      <alignment horizontal="left" wrapText="1"/>
    </xf>
    <xf numFmtId="0" fontId="7" fillId="34" borderId="45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wrapText="1"/>
    </xf>
    <xf numFmtId="0" fontId="6" fillId="19" borderId="52" xfId="0" applyFont="1" applyFill="1" applyBorder="1" applyAlignment="1">
      <alignment horizontal="left" wrapText="1"/>
    </xf>
    <xf numFmtId="0" fontId="7" fillId="19" borderId="53" xfId="0" applyFont="1" applyFill="1" applyBorder="1" applyAlignment="1">
      <alignment horizontal="left" wrapText="1"/>
    </xf>
    <xf numFmtId="0" fontId="7" fillId="19" borderId="54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6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wrapText="1"/>
    </xf>
    <xf numFmtId="0" fontId="0" fillId="36" borderId="45" xfId="0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4" fontId="7" fillId="35" borderId="20" xfId="0" applyNumberFormat="1" applyFont="1" applyFill="1" applyBorder="1" applyAlignment="1">
      <alignment horizontal="right"/>
    </xf>
    <xf numFmtId="186" fontId="7" fillId="35" borderId="28" xfId="0" applyNumberFormat="1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86" fontId="7" fillId="34" borderId="39" xfId="0" applyNumberFormat="1" applyFont="1" applyFill="1" applyBorder="1" applyAlignment="1">
      <alignment horizontal="right"/>
    </xf>
    <xf numFmtId="4" fontId="7" fillId="35" borderId="24" xfId="0" applyNumberFormat="1" applyFont="1" applyFill="1" applyBorder="1" applyAlignment="1">
      <alignment horizontal="right"/>
    </xf>
    <xf numFmtId="186" fontId="7" fillId="35" borderId="57" xfId="0" applyNumberFormat="1" applyFont="1" applyFill="1" applyBorder="1" applyAlignment="1">
      <alignment/>
    </xf>
    <xf numFmtId="179" fontId="6" fillId="36" borderId="20" xfId="0" applyNumberFormat="1" applyFont="1" applyFill="1" applyBorder="1" applyAlignment="1">
      <alignment/>
    </xf>
    <xf numFmtId="186" fontId="6" fillId="36" borderId="37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</xdr:row>
      <xdr:rowOff>9525</xdr:rowOff>
    </xdr:from>
    <xdr:to>
      <xdr:col>9</xdr:col>
      <xdr:colOff>0</xdr:colOff>
      <xdr:row>7</xdr:row>
      <xdr:rowOff>38100</xdr:rowOff>
    </xdr:to>
    <xdr:sp>
      <xdr:nvSpPr>
        <xdr:cNvPr id="1" name="Text Box 2"/>
        <xdr:cNvSpPr txBox="1">
          <a:spLocks noChangeAspect="1" noChangeArrowheads="1"/>
        </xdr:cNvSpPr>
      </xdr:nvSpPr>
      <xdr:spPr>
        <a:xfrm>
          <a:off x="4800600" y="647700"/>
          <a:ext cx="2695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0800" rIns="36000" bIns="1080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Disaster Preparedness and Prevention Initiative
</a:t>
          </a:r>
          <a:r>
            <a:rPr lang="en-US" cap="none" sz="1200" b="0" i="0" u="none" baseline="0">
              <a:solidFill>
                <a:srgbClr val="808080"/>
              </a:solidFill>
              <a:latin typeface="Optima"/>
              <a:ea typeface="Optima"/>
              <a:cs typeface="Optim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7"/>
  <sheetViews>
    <sheetView tabSelected="1" zoomScalePageLayoutView="0" workbookViewId="0" topLeftCell="A1">
      <selection activeCell="C107" sqref="C107"/>
    </sheetView>
  </sheetViews>
  <sheetFormatPr defaultColWidth="9.140625" defaultRowHeight="12.75"/>
  <cols>
    <col min="1" max="1" width="9.140625" style="3" customWidth="1"/>
    <col min="2" max="2" width="9.28125" style="3" customWidth="1"/>
    <col min="3" max="3" width="29.28125" style="3" customWidth="1"/>
    <col min="4" max="4" width="11.8515625" style="3" customWidth="1"/>
    <col min="5" max="5" width="10.140625" style="3" bestFit="1" customWidth="1"/>
    <col min="6" max="8" width="9.28125" style="3" bestFit="1" customWidth="1"/>
    <col min="9" max="9" width="14.8515625" style="3" customWidth="1"/>
    <col min="10" max="16384" width="9.140625" style="3" customWidth="1"/>
  </cols>
  <sheetData>
    <row r="5" ht="12">
      <c r="I5" s="4"/>
    </row>
    <row r="6" ht="12">
      <c r="I6" s="4"/>
    </row>
    <row r="7" ht="12">
      <c r="I7" s="4"/>
    </row>
    <row r="8" ht="12">
      <c r="I8" s="4" t="s">
        <v>17</v>
      </c>
    </row>
    <row r="9" spans="5:9" ht="12">
      <c r="E9" s="5"/>
      <c r="H9" s="1"/>
      <c r="I9" s="2" t="s">
        <v>19</v>
      </c>
    </row>
    <row r="10" spans="2:9" ht="12">
      <c r="B10" s="197" t="s">
        <v>54</v>
      </c>
      <c r="C10" s="198"/>
      <c r="D10" s="198"/>
      <c r="E10" s="198"/>
      <c r="F10" s="198"/>
      <c r="G10" s="198"/>
      <c r="H10" s="198"/>
      <c r="I10" s="198"/>
    </row>
    <row r="11" spans="2:9" ht="12">
      <c r="B11" s="198"/>
      <c r="C11" s="198"/>
      <c r="D11" s="198"/>
      <c r="E11" s="198"/>
      <c r="F11" s="198"/>
      <c r="G11" s="198"/>
      <c r="H11" s="198"/>
      <c r="I11" s="198"/>
    </row>
    <row r="12" spans="2:9" ht="12">
      <c r="B12" s="198"/>
      <c r="C12" s="198"/>
      <c r="D12" s="198"/>
      <c r="E12" s="198"/>
      <c r="F12" s="198"/>
      <c r="G12" s="198"/>
      <c r="H12" s="198"/>
      <c r="I12" s="198"/>
    </row>
    <row r="13" ht="12.75" thickBot="1">
      <c r="E13" s="5"/>
    </row>
    <row r="14" spans="2:9" ht="12">
      <c r="B14" s="8"/>
      <c r="C14" s="9"/>
      <c r="D14" s="10" t="s">
        <v>0</v>
      </c>
      <c r="E14" s="11" t="s">
        <v>1</v>
      </c>
      <c r="F14" s="12" t="s">
        <v>6</v>
      </c>
      <c r="G14" s="13" t="s">
        <v>2</v>
      </c>
      <c r="H14" s="13" t="s">
        <v>11</v>
      </c>
      <c r="I14" s="14" t="s">
        <v>3</v>
      </c>
    </row>
    <row r="15" spans="2:9" ht="12">
      <c r="B15" s="199" t="s">
        <v>4</v>
      </c>
      <c r="C15" s="200"/>
      <c r="D15" s="15" t="s">
        <v>5</v>
      </c>
      <c r="E15" s="16" t="s">
        <v>13</v>
      </c>
      <c r="F15" s="17" t="s">
        <v>10</v>
      </c>
      <c r="G15" s="17" t="s">
        <v>7</v>
      </c>
      <c r="H15" s="17" t="s">
        <v>2</v>
      </c>
      <c r="I15" s="18" t="s">
        <v>8</v>
      </c>
    </row>
    <row r="16" spans="2:9" ht="12">
      <c r="B16" s="201"/>
      <c r="C16" s="202"/>
      <c r="D16" s="19"/>
      <c r="E16" s="20"/>
      <c r="F16" s="21"/>
      <c r="G16" s="21"/>
      <c r="H16" s="21" t="s">
        <v>7</v>
      </c>
      <c r="I16" s="22" t="s">
        <v>12</v>
      </c>
    </row>
    <row r="17" spans="2:9" ht="13.5" thickBot="1">
      <c r="B17" s="209"/>
      <c r="C17" s="210"/>
      <c r="D17" s="23"/>
      <c r="E17" s="24"/>
      <c r="F17" s="25"/>
      <c r="G17" s="26"/>
      <c r="H17" s="25"/>
      <c r="I17" s="27"/>
    </row>
    <row r="18" spans="2:9" ht="12.75" thickBot="1">
      <c r="B18" s="155" t="s">
        <v>42</v>
      </c>
      <c r="C18" s="156"/>
      <c r="D18" s="157"/>
      <c r="E18" s="158"/>
      <c r="F18" s="159"/>
      <c r="G18" s="160"/>
      <c r="H18" s="159"/>
      <c r="I18" s="161"/>
    </row>
    <row r="19" spans="2:9" ht="12.75" thickBot="1">
      <c r="B19" s="174" t="s">
        <v>41</v>
      </c>
      <c r="C19" s="175"/>
      <c r="D19" s="176"/>
      <c r="E19" s="177"/>
      <c r="F19" s="178"/>
      <c r="G19" s="179"/>
      <c r="H19" s="178"/>
      <c r="I19" s="180"/>
    </row>
    <row r="20" spans="2:9" ht="12">
      <c r="B20" s="28" t="s">
        <v>22</v>
      </c>
      <c r="C20" s="32"/>
      <c r="D20" s="30" t="s">
        <v>16</v>
      </c>
      <c r="E20" s="31">
        <v>70</v>
      </c>
      <c r="F20" s="30">
        <v>7</v>
      </c>
      <c r="G20" s="30">
        <v>22</v>
      </c>
      <c r="H20" s="30">
        <f>SUM(F20*G20)</f>
        <v>154</v>
      </c>
      <c r="I20" s="125">
        <f>SUM(E20*H20)</f>
        <v>10780</v>
      </c>
    </row>
    <row r="21" spans="2:9" ht="12">
      <c r="B21" s="33" t="s">
        <v>15</v>
      </c>
      <c r="C21" s="34"/>
      <c r="D21" s="30" t="s">
        <v>16</v>
      </c>
      <c r="E21" s="31">
        <v>1000</v>
      </c>
      <c r="F21" s="30">
        <v>1</v>
      </c>
      <c r="G21" s="30">
        <v>1</v>
      </c>
      <c r="H21" s="30">
        <f>SUM(F21*G21)</f>
        <v>1</v>
      </c>
      <c r="I21" s="125">
        <f>SUM(E21*H21)</f>
        <v>1000</v>
      </c>
    </row>
    <row r="22" spans="2:9" ht="12">
      <c r="B22" s="28" t="s">
        <v>20</v>
      </c>
      <c r="C22" s="32"/>
      <c r="D22" s="30" t="s">
        <v>16</v>
      </c>
      <c r="E22" s="31"/>
      <c r="F22" s="30"/>
      <c r="G22" s="30"/>
      <c r="H22" s="30"/>
      <c r="I22" s="190">
        <f>SUM(E22*H22)</f>
        <v>0</v>
      </c>
    </row>
    <row r="23" spans="2:9" ht="12.75" thickBot="1">
      <c r="B23" s="100" t="s">
        <v>18</v>
      </c>
      <c r="C23" s="107"/>
      <c r="D23" s="104" t="s">
        <v>16</v>
      </c>
      <c r="E23" s="108"/>
      <c r="F23" s="104"/>
      <c r="G23" s="104"/>
      <c r="H23" s="104"/>
      <c r="I23" s="191">
        <f>SUM(E23*H23)</f>
        <v>0</v>
      </c>
    </row>
    <row r="24" spans="2:9" ht="12.75" thickBot="1">
      <c r="B24" s="174" t="s">
        <v>45</v>
      </c>
      <c r="C24" s="175"/>
      <c r="D24" s="176"/>
      <c r="E24" s="177"/>
      <c r="F24" s="178"/>
      <c r="G24" s="179"/>
      <c r="H24" s="178"/>
      <c r="I24" s="192">
        <f>SUM(I20:I23)</f>
        <v>11780</v>
      </c>
    </row>
    <row r="25" spans="2:9" s="140" customFormat="1" ht="12">
      <c r="B25" s="181"/>
      <c r="C25" s="182"/>
      <c r="D25" s="183"/>
      <c r="E25" s="184"/>
      <c r="F25" s="145"/>
      <c r="G25" s="185"/>
      <c r="H25" s="145"/>
      <c r="I25" s="186"/>
    </row>
    <row r="26" spans="2:9" ht="12" customHeight="1">
      <c r="B26" s="194" t="s">
        <v>43</v>
      </c>
      <c r="C26" s="195"/>
      <c r="D26" s="44"/>
      <c r="E26" s="45"/>
      <c r="F26" s="44"/>
      <c r="G26" s="44"/>
      <c r="H26" s="44"/>
      <c r="I26" s="94"/>
    </row>
    <row r="27" spans="2:9" ht="12">
      <c r="B27" s="28" t="s">
        <v>21</v>
      </c>
      <c r="C27" s="29"/>
      <c r="D27" s="30" t="s">
        <v>16</v>
      </c>
      <c r="E27" s="31">
        <v>300</v>
      </c>
      <c r="F27" s="30">
        <v>1</v>
      </c>
      <c r="G27" s="30">
        <v>22</v>
      </c>
      <c r="H27" s="30">
        <f>SUM(F27*G27)</f>
        <v>22</v>
      </c>
      <c r="I27" s="125">
        <f>SUM(E27*H27)</f>
        <v>6600</v>
      </c>
    </row>
    <row r="28" spans="2:9" ht="12">
      <c r="B28" s="28" t="s">
        <v>22</v>
      </c>
      <c r="C28" s="32"/>
      <c r="D28" s="30" t="s">
        <v>16</v>
      </c>
      <c r="E28" s="31">
        <v>70</v>
      </c>
      <c r="F28" s="30">
        <v>3</v>
      </c>
      <c r="G28" s="30">
        <v>22</v>
      </c>
      <c r="H28" s="30">
        <f>SUM(F28*G28)</f>
        <v>66</v>
      </c>
      <c r="I28" s="125">
        <f>SUM(E28*H28)</f>
        <v>4620</v>
      </c>
    </row>
    <row r="29" spans="2:9" ht="12" customHeight="1">
      <c r="B29" s="33" t="s">
        <v>15</v>
      </c>
      <c r="C29" s="34"/>
      <c r="D29" s="30" t="s">
        <v>16</v>
      </c>
      <c r="E29" s="31">
        <v>1000</v>
      </c>
      <c r="F29" s="30">
        <v>1</v>
      </c>
      <c r="G29" s="30">
        <v>1</v>
      </c>
      <c r="H29" s="30">
        <f>SUM(F29*G29)</f>
        <v>1</v>
      </c>
      <c r="I29" s="125">
        <f>SUM(E29*H29)</f>
        <v>1000</v>
      </c>
    </row>
    <row r="30" spans="2:9" ht="12">
      <c r="B30" s="28" t="s">
        <v>20</v>
      </c>
      <c r="C30" s="32"/>
      <c r="D30" s="30" t="s">
        <v>16</v>
      </c>
      <c r="E30" s="31"/>
      <c r="F30" s="30"/>
      <c r="G30" s="30"/>
      <c r="H30" s="30"/>
      <c r="I30" s="190">
        <f>SUM(E30*H30)</f>
        <v>0</v>
      </c>
    </row>
    <row r="31" spans="2:9" ht="12">
      <c r="B31" s="100" t="s">
        <v>18</v>
      </c>
      <c r="C31" s="107"/>
      <c r="D31" s="104" t="s">
        <v>16</v>
      </c>
      <c r="E31" s="108"/>
      <c r="F31" s="104"/>
      <c r="G31" s="104"/>
      <c r="H31" s="104"/>
      <c r="I31" s="191">
        <f>SUM(E31*H31)</f>
        <v>0</v>
      </c>
    </row>
    <row r="32" spans="2:9" ht="12" customHeight="1">
      <c r="B32" s="194" t="s">
        <v>44</v>
      </c>
      <c r="C32" s="195"/>
      <c r="D32" s="44"/>
      <c r="E32" s="45"/>
      <c r="F32" s="44"/>
      <c r="G32" s="44"/>
      <c r="H32" s="44"/>
      <c r="I32" s="94">
        <f>SUM(I27:I31)</f>
        <v>12220</v>
      </c>
    </row>
    <row r="33" spans="2:9" s="140" customFormat="1" ht="12">
      <c r="B33" s="181"/>
      <c r="C33" s="182"/>
      <c r="D33" s="183"/>
      <c r="E33" s="184"/>
      <c r="F33" s="145"/>
      <c r="G33" s="185"/>
      <c r="H33" s="145"/>
      <c r="I33" s="186"/>
    </row>
    <row r="34" spans="2:9" ht="12" customHeight="1">
      <c r="B34" s="194" t="s">
        <v>46</v>
      </c>
      <c r="C34" s="195"/>
      <c r="D34" s="44"/>
      <c r="E34" s="45"/>
      <c r="F34" s="44"/>
      <c r="G34" s="44"/>
      <c r="H34" s="44"/>
      <c r="I34" s="94"/>
    </row>
    <row r="35" spans="2:9" ht="12">
      <c r="B35" s="28" t="s">
        <v>21</v>
      </c>
      <c r="C35" s="29"/>
      <c r="D35" s="30" t="s">
        <v>16</v>
      </c>
      <c r="E35" s="31">
        <v>300</v>
      </c>
      <c r="F35" s="30">
        <v>1</v>
      </c>
      <c r="G35" s="30">
        <v>22</v>
      </c>
      <c r="H35" s="30">
        <f>SUM(F35*G35)</f>
        <v>22</v>
      </c>
      <c r="I35" s="125">
        <f>SUM(E35*H35)</f>
        <v>6600</v>
      </c>
    </row>
    <row r="36" spans="2:9" ht="12">
      <c r="B36" s="28" t="s">
        <v>22</v>
      </c>
      <c r="C36" s="32"/>
      <c r="D36" s="30" t="s">
        <v>16</v>
      </c>
      <c r="E36" s="31">
        <v>70</v>
      </c>
      <c r="F36" s="30">
        <v>3</v>
      </c>
      <c r="G36" s="30">
        <v>22</v>
      </c>
      <c r="H36" s="30">
        <f>SUM(F36*G36)</f>
        <v>66</v>
      </c>
      <c r="I36" s="125">
        <f>SUM(E36*H36)</f>
        <v>4620</v>
      </c>
    </row>
    <row r="37" spans="2:9" ht="12" customHeight="1">
      <c r="B37" s="33" t="s">
        <v>15</v>
      </c>
      <c r="C37" s="34"/>
      <c r="D37" s="30" t="s">
        <v>16</v>
      </c>
      <c r="E37" s="31">
        <v>1000</v>
      </c>
      <c r="F37" s="30">
        <v>1</v>
      </c>
      <c r="G37" s="30">
        <v>1</v>
      </c>
      <c r="H37" s="30">
        <f>SUM(F37*G37)</f>
        <v>1</v>
      </c>
      <c r="I37" s="125">
        <f>SUM(E37*H37)</f>
        <v>1000</v>
      </c>
    </row>
    <row r="38" spans="2:9" ht="12">
      <c r="B38" s="28" t="s">
        <v>20</v>
      </c>
      <c r="C38" s="32"/>
      <c r="D38" s="30" t="s">
        <v>16</v>
      </c>
      <c r="E38" s="31"/>
      <c r="F38" s="30"/>
      <c r="G38" s="30"/>
      <c r="H38" s="30"/>
      <c r="I38" s="190">
        <f>SUM(E38*H38)</f>
        <v>0</v>
      </c>
    </row>
    <row r="39" spans="2:9" ht="12">
      <c r="B39" s="100" t="s">
        <v>18</v>
      </c>
      <c r="C39" s="107"/>
      <c r="D39" s="104" t="s">
        <v>16</v>
      </c>
      <c r="E39" s="108"/>
      <c r="F39" s="104"/>
      <c r="G39" s="104"/>
      <c r="H39" s="104"/>
      <c r="I39" s="191">
        <f>SUM(E39*H39)</f>
        <v>0</v>
      </c>
    </row>
    <row r="40" spans="2:9" ht="12" customHeight="1">
      <c r="B40" s="194" t="s">
        <v>47</v>
      </c>
      <c r="C40" s="195"/>
      <c r="D40" s="44"/>
      <c r="E40" s="45"/>
      <c r="F40" s="44"/>
      <c r="G40" s="44"/>
      <c r="H40" s="44"/>
      <c r="I40" s="94">
        <f>SUM(I35:I39)</f>
        <v>12220</v>
      </c>
    </row>
    <row r="41" spans="2:9" s="140" customFormat="1" ht="12">
      <c r="B41" s="181"/>
      <c r="C41" s="182"/>
      <c r="D41" s="183"/>
      <c r="E41" s="184"/>
      <c r="F41" s="145"/>
      <c r="G41" s="185"/>
      <c r="H41" s="145"/>
      <c r="I41" s="186"/>
    </row>
    <row r="42" spans="2:9" ht="12" customHeight="1">
      <c r="B42" s="194" t="s">
        <v>48</v>
      </c>
      <c r="C42" s="195"/>
      <c r="D42" s="44"/>
      <c r="E42" s="45"/>
      <c r="F42" s="44"/>
      <c r="G42" s="44"/>
      <c r="H42" s="44"/>
      <c r="I42" s="94"/>
    </row>
    <row r="43" spans="2:9" ht="12">
      <c r="B43" s="28" t="s">
        <v>21</v>
      </c>
      <c r="C43" s="29"/>
      <c r="D43" s="30" t="s">
        <v>16</v>
      </c>
      <c r="E43" s="31">
        <v>300</v>
      </c>
      <c r="F43" s="30">
        <v>1</v>
      </c>
      <c r="G43" s="30">
        <v>22</v>
      </c>
      <c r="H43" s="30">
        <f>SUM(F43*G43)</f>
        <v>22</v>
      </c>
      <c r="I43" s="125">
        <f>SUM(E43*H43)</f>
        <v>6600</v>
      </c>
    </row>
    <row r="44" spans="2:9" ht="12">
      <c r="B44" s="28" t="s">
        <v>22</v>
      </c>
      <c r="C44" s="32"/>
      <c r="D44" s="30" t="s">
        <v>16</v>
      </c>
      <c r="E44" s="31">
        <v>70</v>
      </c>
      <c r="F44" s="30">
        <v>3</v>
      </c>
      <c r="G44" s="30">
        <v>22</v>
      </c>
      <c r="H44" s="30">
        <f>SUM(F44*G44)</f>
        <v>66</v>
      </c>
      <c r="I44" s="125">
        <f>SUM(E44*H44)</f>
        <v>4620</v>
      </c>
    </row>
    <row r="45" spans="2:9" ht="12" customHeight="1">
      <c r="B45" s="33" t="s">
        <v>15</v>
      </c>
      <c r="C45" s="34"/>
      <c r="D45" s="30" t="s">
        <v>16</v>
      </c>
      <c r="E45" s="31">
        <v>1000</v>
      </c>
      <c r="F45" s="30">
        <v>1</v>
      </c>
      <c r="G45" s="30">
        <v>1</v>
      </c>
      <c r="H45" s="30">
        <f>SUM(F45*G45)</f>
        <v>1</v>
      </c>
      <c r="I45" s="125">
        <f>SUM(E45*H45)</f>
        <v>1000</v>
      </c>
    </row>
    <row r="46" spans="2:9" ht="12">
      <c r="B46" s="28" t="s">
        <v>20</v>
      </c>
      <c r="C46" s="32"/>
      <c r="D46" s="30" t="s">
        <v>16</v>
      </c>
      <c r="E46" s="31"/>
      <c r="F46" s="30"/>
      <c r="G46" s="30"/>
      <c r="H46" s="30"/>
      <c r="I46" s="190">
        <f>SUM(E46*H46)</f>
        <v>0</v>
      </c>
    </row>
    <row r="47" spans="2:9" ht="12">
      <c r="B47" s="100" t="s">
        <v>18</v>
      </c>
      <c r="C47" s="107"/>
      <c r="D47" s="104" t="s">
        <v>16</v>
      </c>
      <c r="E47" s="108"/>
      <c r="F47" s="104"/>
      <c r="G47" s="104"/>
      <c r="H47" s="104"/>
      <c r="I47" s="191">
        <f>SUM(E47*H47)</f>
        <v>0</v>
      </c>
    </row>
    <row r="48" spans="2:9" ht="12" customHeight="1">
      <c r="B48" s="194" t="s">
        <v>49</v>
      </c>
      <c r="C48" s="195"/>
      <c r="D48" s="44"/>
      <c r="E48" s="45"/>
      <c r="F48" s="44"/>
      <c r="G48" s="44"/>
      <c r="H48" s="44"/>
      <c r="I48" s="94">
        <f>SUM(I43:I47)</f>
        <v>12220</v>
      </c>
    </row>
    <row r="49" spans="2:9" ht="12" customHeight="1">
      <c r="B49" s="194" t="s">
        <v>53</v>
      </c>
      <c r="C49" s="195"/>
      <c r="D49" s="44"/>
      <c r="E49" s="45"/>
      <c r="F49" s="44"/>
      <c r="G49" s="44"/>
      <c r="H49" s="44"/>
      <c r="I49" s="94">
        <f>SUM(I24,I32,I40,I48)</f>
        <v>48440</v>
      </c>
    </row>
    <row r="50" spans="2:9" s="140" customFormat="1" ht="12" customHeight="1" thickBot="1">
      <c r="B50" s="141"/>
      <c r="C50" s="187"/>
      <c r="D50" s="183"/>
      <c r="E50" s="188"/>
      <c r="F50" s="145"/>
      <c r="G50" s="185"/>
      <c r="H50" s="145"/>
      <c r="I50" s="189"/>
    </row>
    <row r="51" spans="2:9" ht="12.75" thickBot="1">
      <c r="B51" s="155" t="s">
        <v>50</v>
      </c>
      <c r="C51" s="156"/>
      <c r="D51" s="157"/>
      <c r="E51" s="158"/>
      <c r="F51" s="159"/>
      <c r="G51" s="160"/>
      <c r="H51" s="159"/>
      <c r="I51" s="161"/>
    </row>
    <row r="52" spans="2:9" ht="12" customHeight="1">
      <c r="B52" s="194" t="s">
        <v>24</v>
      </c>
      <c r="C52" s="195"/>
      <c r="D52" s="44"/>
      <c r="E52" s="45"/>
      <c r="F52" s="44"/>
      <c r="G52" s="44"/>
      <c r="H52" s="44"/>
      <c r="I52" s="94"/>
    </row>
    <row r="53" spans="2:9" ht="12">
      <c r="B53" s="28" t="s">
        <v>21</v>
      </c>
      <c r="C53" s="29"/>
      <c r="D53" s="30" t="s">
        <v>16</v>
      </c>
      <c r="E53" s="31">
        <v>300</v>
      </c>
      <c r="F53" s="30">
        <v>1</v>
      </c>
      <c r="G53" s="30">
        <v>22</v>
      </c>
      <c r="H53" s="30">
        <f>SUM(F53*G53)</f>
        <v>22</v>
      </c>
      <c r="I53" s="125">
        <f>SUM(E53*H53)</f>
        <v>6600</v>
      </c>
    </row>
    <row r="54" spans="2:9" ht="12">
      <c r="B54" s="28" t="s">
        <v>22</v>
      </c>
      <c r="C54" s="32"/>
      <c r="D54" s="30" t="s">
        <v>16</v>
      </c>
      <c r="E54" s="31">
        <v>70</v>
      </c>
      <c r="F54" s="30">
        <v>3</v>
      </c>
      <c r="G54" s="30">
        <v>22</v>
      </c>
      <c r="H54" s="30">
        <f>SUM(F54*G54)</f>
        <v>66</v>
      </c>
      <c r="I54" s="125">
        <f>SUM(E54*H54)</f>
        <v>4620</v>
      </c>
    </row>
    <row r="55" spans="2:9" ht="12" customHeight="1">
      <c r="B55" s="33" t="s">
        <v>15</v>
      </c>
      <c r="C55" s="34"/>
      <c r="D55" s="30" t="s">
        <v>16</v>
      </c>
      <c r="E55" s="31">
        <v>1000</v>
      </c>
      <c r="F55" s="30">
        <v>1</v>
      </c>
      <c r="G55" s="30">
        <v>1</v>
      </c>
      <c r="H55" s="30">
        <f>SUM(F55*G55)</f>
        <v>1</v>
      </c>
      <c r="I55" s="125">
        <f>SUM(E55*H55)</f>
        <v>1000</v>
      </c>
    </row>
    <row r="56" spans="2:9" ht="12" customHeight="1">
      <c r="B56" s="194" t="s">
        <v>23</v>
      </c>
      <c r="C56" s="195"/>
      <c r="D56" s="46"/>
      <c r="E56" s="47"/>
      <c r="F56" s="46"/>
      <c r="G56" s="46"/>
      <c r="H56" s="44"/>
      <c r="I56" s="48">
        <f>(I53+I54+I55)</f>
        <v>12220</v>
      </c>
    </row>
    <row r="57" spans="2:9" ht="12.75">
      <c r="B57" s="115"/>
      <c r="C57" s="116"/>
      <c r="D57" s="40"/>
      <c r="E57" s="41"/>
      <c r="F57" s="40"/>
      <c r="G57" s="40"/>
      <c r="H57" s="42"/>
      <c r="I57" s="43"/>
    </row>
    <row r="58" spans="2:9" ht="12" customHeight="1">
      <c r="B58" s="194" t="s">
        <v>25</v>
      </c>
      <c r="C58" s="195"/>
      <c r="D58" s="44"/>
      <c r="E58" s="45"/>
      <c r="F58" s="44"/>
      <c r="G58" s="44"/>
      <c r="H58" s="44"/>
      <c r="I58" s="94"/>
    </row>
    <row r="59" spans="2:9" ht="12" customHeight="1">
      <c r="B59" s="28" t="s">
        <v>21</v>
      </c>
      <c r="C59" s="29"/>
      <c r="D59" s="30" t="s">
        <v>16</v>
      </c>
      <c r="E59" s="31">
        <v>300</v>
      </c>
      <c r="F59" s="30">
        <v>1</v>
      </c>
      <c r="G59" s="30">
        <v>22</v>
      </c>
      <c r="H59" s="30">
        <f>SUM(F59*G59)</f>
        <v>22</v>
      </c>
      <c r="I59" s="125">
        <f>SUM(E59*H59)</f>
        <v>6600</v>
      </c>
    </row>
    <row r="60" spans="2:9" ht="12">
      <c r="B60" s="28" t="s">
        <v>22</v>
      </c>
      <c r="C60" s="32"/>
      <c r="D60" s="30" t="s">
        <v>16</v>
      </c>
      <c r="E60" s="31">
        <v>70</v>
      </c>
      <c r="F60" s="30">
        <v>3</v>
      </c>
      <c r="G60" s="30">
        <v>22</v>
      </c>
      <c r="H60" s="30">
        <f>SUM(F60*G60)</f>
        <v>66</v>
      </c>
      <c r="I60" s="125">
        <f>SUM(E60*H60)</f>
        <v>4620</v>
      </c>
    </row>
    <row r="61" spans="2:9" ht="12">
      <c r="B61" s="33" t="s">
        <v>15</v>
      </c>
      <c r="C61" s="34"/>
      <c r="D61" s="30" t="s">
        <v>16</v>
      </c>
      <c r="E61" s="31">
        <v>1000</v>
      </c>
      <c r="F61" s="30">
        <v>1</v>
      </c>
      <c r="G61" s="30">
        <v>1</v>
      </c>
      <c r="H61" s="30">
        <f>SUM(F61*G61)</f>
        <v>1</v>
      </c>
      <c r="I61" s="125">
        <f>SUM(E61*H61)</f>
        <v>1000</v>
      </c>
    </row>
    <row r="62" spans="2:9" ht="12" customHeight="1">
      <c r="B62" s="194" t="s">
        <v>26</v>
      </c>
      <c r="C62" s="195"/>
      <c r="D62" s="46"/>
      <c r="E62" s="47"/>
      <c r="F62" s="46"/>
      <c r="G62" s="46"/>
      <c r="H62" s="44"/>
      <c r="I62" s="48">
        <f>(I59+I60+I61)</f>
        <v>12220</v>
      </c>
    </row>
    <row r="63" spans="2:9" ht="12">
      <c r="B63" s="109"/>
      <c r="C63" s="110"/>
      <c r="D63" s="111"/>
      <c r="E63" s="112"/>
      <c r="F63" s="111"/>
      <c r="G63" s="111"/>
      <c r="H63" s="113"/>
      <c r="I63" s="114"/>
    </row>
    <row r="64" spans="2:9" ht="12">
      <c r="B64" s="194" t="s">
        <v>27</v>
      </c>
      <c r="C64" s="196"/>
      <c r="D64" s="44"/>
      <c r="E64" s="45"/>
      <c r="F64" s="44"/>
      <c r="G64" s="44"/>
      <c r="H64" s="44"/>
      <c r="I64" s="94"/>
    </row>
    <row r="65" spans="2:9" ht="12">
      <c r="B65" s="28" t="s">
        <v>21</v>
      </c>
      <c r="C65" s="29"/>
      <c r="D65" s="30" t="s">
        <v>16</v>
      </c>
      <c r="E65" s="31">
        <v>300</v>
      </c>
      <c r="F65" s="30">
        <v>1</v>
      </c>
      <c r="G65" s="30">
        <v>22</v>
      </c>
      <c r="H65" s="30">
        <f>SUM(F65*G65)</f>
        <v>22</v>
      </c>
      <c r="I65" s="125">
        <f>SUM(E65*H65)</f>
        <v>6600</v>
      </c>
    </row>
    <row r="66" spans="2:9" ht="12">
      <c r="B66" s="28" t="s">
        <v>22</v>
      </c>
      <c r="C66" s="32"/>
      <c r="D66" s="30" t="s">
        <v>16</v>
      </c>
      <c r="E66" s="31">
        <v>70</v>
      </c>
      <c r="F66" s="30">
        <v>3</v>
      </c>
      <c r="G66" s="30">
        <v>22</v>
      </c>
      <c r="H66" s="30">
        <f>SUM(F66*G66)</f>
        <v>66</v>
      </c>
      <c r="I66" s="125">
        <f>SUM(E66*H66)</f>
        <v>4620</v>
      </c>
    </row>
    <row r="67" spans="2:9" ht="12">
      <c r="B67" s="33" t="s">
        <v>15</v>
      </c>
      <c r="C67" s="34"/>
      <c r="D67" s="30" t="s">
        <v>16</v>
      </c>
      <c r="E67" s="31">
        <v>1000</v>
      </c>
      <c r="F67" s="30">
        <v>1</v>
      </c>
      <c r="G67" s="30">
        <v>1</v>
      </c>
      <c r="H67" s="30">
        <f>SUM(F67*G67)</f>
        <v>1</v>
      </c>
      <c r="I67" s="125">
        <f>SUM(E67*H67)</f>
        <v>1000</v>
      </c>
    </row>
    <row r="68" spans="2:9" ht="12">
      <c r="B68" s="194" t="s">
        <v>28</v>
      </c>
      <c r="C68" s="196"/>
      <c r="D68" s="46"/>
      <c r="E68" s="47"/>
      <c r="F68" s="46"/>
      <c r="G68" s="46"/>
      <c r="H68" s="44"/>
      <c r="I68" s="48">
        <f>(I65+I66+I67)</f>
        <v>12220</v>
      </c>
    </row>
    <row r="69" spans="2:9" ht="12">
      <c r="B69" s="194" t="s">
        <v>52</v>
      </c>
      <c r="C69" s="196"/>
      <c r="D69" s="46"/>
      <c r="E69" s="47"/>
      <c r="F69" s="46"/>
      <c r="G69" s="46"/>
      <c r="H69" s="44"/>
      <c r="I69" s="48">
        <f>SUM(I56,I62,I68)</f>
        <v>36660</v>
      </c>
    </row>
    <row r="70" spans="2:9" s="140" customFormat="1" ht="12.75" thickBot="1">
      <c r="B70" s="141"/>
      <c r="C70" s="142"/>
      <c r="D70" s="143"/>
      <c r="E70" s="144"/>
      <c r="F70" s="143"/>
      <c r="G70" s="143"/>
      <c r="H70" s="145"/>
      <c r="I70" s="146"/>
    </row>
    <row r="71" spans="2:9" ht="12">
      <c r="B71" s="203" t="s">
        <v>36</v>
      </c>
      <c r="C71" s="204"/>
      <c r="D71" s="147"/>
      <c r="E71" s="148"/>
      <c r="F71" s="147"/>
      <c r="G71" s="147"/>
      <c r="H71" s="149"/>
      <c r="I71" s="150"/>
    </row>
    <row r="72" spans="2:9" ht="12.75" thickBot="1">
      <c r="B72" s="205"/>
      <c r="C72" s="206"/>
      <c r="D72" s="151"/>
      <c r="E72" s="152"/>
      <c r="F72" s="151"/>
      <c r="G72" s="151"/>
      <c r="H72" s="153"/>
      <c r="I72" s="154"/>
    </row>
    <row r="73" spans="2:9" ht="12">
      <c r="B73" s="194" t="s">
        <v>32</v>
      </c>
      <c r="C73" s="195"/>
      <c r="D73" s="35"/>
      <c r="E73" s="35"/>
      <c r="F73" s="35"/>
      <c r="G73" s="35"/>
      <c r="H73" s="35"/>
      <c r="I73" s="36">
        <f>SUM(I70:I72)</f>
        <v>0</v>
      </c>
    </row>
    <row r="74" spans="2:9" ht="12">
      <c r="B74" s="28" t="s">
        <v>21</v>
      </c>
      <c r="C74" s="29"/>
      <c r="D74" s="30" t="s">
        <v>16</v>
      </c>
      <c r="E74" s="31">
        <v>300</v>
      </c>
      <c r="F74" s="30">
        <v>1</v>
      </c>
      <c r="G74" s="30">
        <v>22</v>
      </c>
      <c r="H74" s="30">
        <f>SUM(F74*G74)</f>
        <v>22</v>
      </c>
      <c r="I74" s="125">
        <f>SUM(E74*H74)</f>
        <v>6600</v>
      </c>
    </row>
    <row r="75" spans="2:9" ht="12">
      <c r="B75" s="28" t="s">
        <v>22</v>
      </c>
      <c r="C75" s="32"/>
      <c r="D75" s="30" t="s">
        <v>16</v>
      </c>
      <c r="E75" s="31">
        <v>70</v>
      </c>
      <c r="F75" s="30">
        <v>4</v>
      </c>
      <c r="G75" s="30">
        <v>22</v>
      </c>
      <c r="H75" s="30">
        <f>SUM(F75*G75)</f>
        <v>88</v>
      </c>
      <c r="I75" s="125">
        <f>SUM(E75*H75)</f>
        <v>6160</v>
      </c>
    </row>
    <row r="76" spans="2:9" ht="12">
      <c r="B76" s="33" t="s">
        <v>15</v>
      </c>
      <c r="C76" s="34"/>
      <c r="D76" s="30" t="s">
        <v>16</v>
      </c>
      <c r="E76" s="49">
        <v>1000</v>
      </c>
      <c r="F76" s="30">
        <v>1</v>
      </c>
      <c r="G76" s="50">
        <v>1</v>
      </c>
      <c r="H76" s="30">
        <f>SUM(F76*G76)</f>
        <v>1</v>
      </c>
      <c r="I76" s="126">
        <f>SUM(E76*H76)</f>
        <v>1000</v>
      </c>
    </row>
    <row r="77" spans="2:9" ht="12">
      <c r="B77" s="194" t="s">
        <v>29</v>
      </c>
      <c r="C77" s="195"/>
      <c r="D77" s="35"/>
      <c r="E77" s="35"/>
      <c r="F77" s="35"/>
      <c r="G77" s="35"/>
      <c r="H77" s="35"/>
      <c r="I77" s="36">
        <f>SUM(I74:I76)</f>
        <v>13760</v>
      </c>
    </row>
    <row r="78" spans="2:9" ht="12">
      <c r="B78" s="51"/>
      <c r="C78" s="52"/>
      <c r="D78" s="53"/>
      <c r="E78" s="53"/>
      <c r="F78" s="53"/>
      <c r="G78" s="53"/>
      <c r="H78" s="53"/>
      <c r="I78" s="43"/>
    </row>
    <row r="79" spans="2:9" ht="12">
      <c r="B79" s="54" t="s">
        <v>34</v>
      </c>
      <c r="C79" s="55"/>
      <c r="D79" s="56"/>
      <c r="E79" s="56"/>
      <c r="F79" s="56"/>
      <c r="G79" s="56"/>
      <c r="H79" s="56"/>
      <c r="I79" s="39"/>
    </row>
    <row r="80" spans="2:9" ht="12">
      <c r="B80" s="28" t="s">
        <v>21</v>
      </c>
      <c r="C80" s="29"/>
      <c r="D80" s="30" t="s">
        <v>16</v>
      </c>
      <c r="E80" s="31">
        <v>300</v>
      </c>
      <c r="F80" s="30">
        <v>1</v>
      </c>
      <c r="G80" s="30">
        <v>22</v>
      </c>
      <c r="H80" s="30">
        <f>SUM(F80*G80)</f>
        <v>22</v>
      </c>
      <c r="I80" s="125">
        <f>SUM(E80*H80)</f>
        <v>6600</v>
      </c>
    </row>
    <row r="81" spans="2:9" ht="12">
      <c r="B81" s="28" t="s">
        <v>22</v>
      </c>
      <c r="C81" s="32"/>
      <c r="D81" s="30" t="s">
        <v>16</v>
      </c>
      <c r="E81" s="31">
        <v>70</v>
      </c>
      <c r="F81" s="30">
        <v>4</v>
      </c>
      <c r="G81" s="30">
        <v>22</v>
      </c>
      <c r="H81" s="30">
        <f>SUM(F81*G81)</f>
        <v>88</v>
      </c>
      <c r="I81" s="125">
        <f>SUM(E81*H81)</f>
        <v>6160</v>
      </c>
    </row>
    <row r="82" spans="2:9" ht="12">
      <c r="B82" s="33" t="s">
        <v>15</v>
      </c>
      <c r="C82" s="34"/>
      <c r="D82" s="30" t="s">
        <v>16</v>
      </c>
      <c r="E82" s="49">
        <v>1000</v>
      </c>
      <c r="F82" s="30">
        <v>1</v>
      </c>
      <c r="G82" s="50">
        <v>1</v>
      </c>
      <c r="H82" s="30">
        <f>SUM(F82*G82)</f>
        <v>1</v>
      </c>
      <c r="I82" s="126">
        <f>SUM(E82*H82)</f>
        <v>1000</v>
      </c>
    </row>
    <row r="83" spans="2:9" ht="12">
      <c r="B83" s="194" t="s">
        <v>33</v>
      </c>
      <c r="C83" s="195"/>
      <c r="D83" s="117"/>
      <c r="E83" s="117"/>
      <c r="F83" s="117"/>
      <c r="G83" s="117"/>
      <c r="H83" s="117"/>
      <c r="I83" s="48">
        <f>SUM(I80:I82)</f>
        <v>13760</v>
      </c>
    </row>
    <row r="84" spans="2:9" ht="12">
      <c r="B84" s="120"/>
      <c r="C84" s="121"/>
      <c r="D84" s="122"/>
      <c r="E84" s="123"/>
      <c r="F84" s="123"/>
      <c r="G84" s="124"/>
      <c r="H84" s="124"/>
      <c r="I84" s="95"/>
    </row>
    <row r="85" spans="2:9" ht="12.75">
      <c r="B85" s="211" t="s">
        <v>35</v>
      </c>
      <c r="C85" s="212"/>
      <c r="D85" s="118"/>
      <c r="E85" s="56"/>
      <c r="F85" s="56"/>
      <c r="G85" s="119"/>
      <c r="H85" s="119"/>
      <c r="I85" s="222">
        <v>200000</v>
      </c>
    </row>
    <row r="86" spans="2:9" ht="12.75">
      <c r="B86" s="213"/>
      <c r="C86" s="214"/>
      <c r="D86" s="122"/>
      <c r="E86" s="123"/>
      <c r="F86" s="123"/>
      <c r="G86" s="124"/>
      <c r="H86" s="124"/>
      <c r="I86" s="95"/>
    </row>
    <row r="87" spans="2:9" ht="12">
      <c r="B87" s="54" t="s">
        <v>30</v>
      </c>
      <c r="C87" s="55"/>
      <c r="D87" s="56"/>
      <c r="E87" s="56"/>
      <c r="F87" s="56"/>
      <c r="G87" s="56"/>
      <c r="H87" s="56"/>
      <c r="I87" s="39"/>
    </row>
    <row r="88" spans="2:9" ht="12">
      <c r="B88" s="28" t="s">
        <v>21</v>
      </c>
      <c r="C88" s="29"/>
      <c r="D88" s="30" t="s">
        <v>16</v>
      </c>
      <c r="E88" s="31">
        <v>300</v>
      </c>
      <c r="F88" s="30">
        <v>1</v>
      </c>
      <c r="G88" s="30">
        <v>22</v>
      </c>
      <c r="H88" s="30">
        <f>SUM(F88*G88)</f>
        <v>22</v>
      </c>
      <c r="I88" s="125">
        <f>SUM(E88*H88)</f>
        <v>6600</v>
      </c>
    </row>
    <row r="89" spans="2:9" ht="12">
      <c r="B89" s="28" t="s">
        <v>22</v>
      </c>
      <c r="C89" s="32"/>
      <c r="D89" s="30" t="s">
        <v>16</v>
      </c>
      <c r="E89" s="31">
        <v>70</v>
      </c>
      <c r="F89" s="30">
        <v>4</v>
      </c>
      <c r="G89" s="30">
        <v>22</v>
      </c>
      <c r="H89" s="30">
        <f>SUM(F89*G89)</f>
        <v>88</v>
      </c>
      <c r="I89" s="125">
        <f>SUM(E89*H89)</f>
        <v>6160</v>
      </c>
    </row>
    <row r="90" spans="2:9" ht="12">
      <c r="B90" s="33" t="s">
        <v>15</v>
      </c>
      <c r="C90" s="34"/>
      <c r="D90" s="30" t="s">
        <v>16</v>
      </c>
      <c r="E90" s="49">
        <v>1000</v>
      </c>
      <c r="F90" s="30">
        <v>1</v>
      </c>
      <c r="G90" s="50">
        <v>1</v>
      </c>
      <c r="H90" s="30">
        <f>SUM(F90*G90)</f>
        <v>1</v>
      </c>
      <c r="I90" s="126">
        <f>SUM(E90*H90)</f>
        <v>1000</v>
      </c>
    </row>
    <row r="91" spans="2:9" ht="12">
      <c r="B91" s="194" t="s">
        <v>31</v>
      </c>
      <c r="C91" s="195"/>
      <c r="D91" s="117"/>
      <c r="E91" s="117"/>
      <c r="F91" s="117"/>
      <c r="G91" s="117"/>
      <c r="H91" s="117"/>
      <c r="I91" s="48">
        <f>SUM(I88:I90)</f>
        <v>13760</v>
      </c>
    </row>
    <row r="92" spans="2:9" ht="12">
      <c r="B92" s="120"/>
      <c r="C92" s="121"/>
      <c r="D92" s="122"/>
      <c r="E92" s="123"/>
      <c r="F92" s="123"/>
      <c r="G92" s="124"/>
      <c r="H92" s="124"/>
      <c r="I92" s="95"/>
    </row>
    <row r="93" spans="2:9" ht="12.75" thickBot="1">
      <c r="B93" s="57"/>
      <c r="C93" s="58"/>
      <c r="D93" s="59"/>
      <c r="E93" s="60"/>
      <c r="F93" s="60"/>
      <c r="G93" s="61"/>
      <c r="H93" s="61"/>
      <c r="I93" s="62"/>
    </row>
    <row r="94" spans="2:9" ht="12.75" thickBot="1">
      <c r="B94" s="63" t="s">
        <v>51</v>
      </c>
      <c r="C94" s="64"/>
      <c r="D94" s="65"/>
      <c r="E94" s="66"/>
      <c r="F94" s="67"/>
      <c r="G94" s="68"/>
      <c r="H94" s="68"/>
      <c r="I94" s="69">
        <f>SUM(I77,I83,I85,I91)</f>
        <v>241280</v>
      </c>
    </row>
    <row r="95" spans="2:9" ht="12.75" thickBot="1">
      <c r="B95" s="70"/>
      <c r="C95" s="71"/>
      <c r="D95" s="72"/>
      <c r="E95" s="73"/>
      <c r="F95" s="74"/>
      <c r="G95" s="75"/>
      <c r="H95" s="75"/>
      <c r="I95" s="76"/>
    </row>
    <row r="96" spans="2:9" ht="12">
      <c r="B96" s="162" t="s">
        <v>37</v>
      </c>
      <c r="C96" s="163"/>
      <c r="D96" s="164"/>
      <c r="E96" s="165"/>
      <c r="F96" s="166"/>
      <c r="G96" s="167"/>
      <c r="H96" s="167"/>
      <c r="I96" s="168">
        <f>E96*H96</f>
        <v>0</v>
      </c>
    </row>
    <row r="97" spans="2:9" ht="12">
      <c r="B97" s="33" t="s">
        <v>14</v>
      </c>
      <c r="C97" s="96"/>
      <c r="D97" s="97" t="s">
        <v>9</v>
      </c>
      <c r="E97" s="220">
        <v>21880</v>
      </c>
      <c r="F97" s="217"/>
      <c r="G97" s="98">
        <v>7</v>
      </c>
      <c r="H97" s="77"/>
      <c r="I97" s="215">
        <f>SUM(E97*G97)</f>
        <v>153160</v>
      </c>
    </row>
    <row r="98" spans="2:9" ht="12.75" thickBot="1">
      <c r="B98" s="100" t="s">
        <v>55</v>
      </c>
      <c r="C98" s="101"/>
      <c r="D98" s="102" t="s">
        <v>9</v>
      </c>
      <c r="E98" s="221">
        <v>48870</v>
      </c>
      <c r="F98" s="218"/>
      <c r="G98" s="103">
        <v>7</v>
      </c>
      <c r="H98" s="104"/>
      <c r="I98" s="216">
        <f>SUM(E98*G98)</f>
        <v>342090</v>
      </c>
    </row>
    <row r="99" spans="2:9" ht="12.75" thickBot="1">
      <c r="B99" s="63" t="s">
        <v>38</v>
      </c>
      <c r="C99" s="64"/>
      <c r="D99" s="105"/>
      <c r="E99" s="219"/>
      <c r="F99" s="99"/>
      <c r="G99" s="106"/>
      <c r="H99" s="99"/>
      <c r="I99" s="223">
        <f>SUM(I97+I98)</f>
        <v>495250</v>
      </c>
    </row>
    <row r="100" spans="2:9" ht="12.75" thickBot="1">
      <c r="B100" s="37"/>
      <c r="C100" s="38"/>
      <c r="D100" s="78"/>
      <c r="E100" s="79"/>
      <c r="F100" s="80"/>
      <c r="G100" s="81"/>
      <c r="H100" s="80"/>
      <c r="I100" s="82"/>
    </row>
    <row r="101" spans="2:9" s="6" customFormat="1" ht="12.75" thickBot="1">
      <c r="B101" s="169" t="s">
        <v>39</v>
      </c>
      <c r="C101" s="170"/>
      <c r="D101" s="171"/>
      <c r="E101" s="172"/>
      <c r="F101" s="171"/>
      <c r="G101" s="173"/>
      <c r="H101" s="173"/>
      <c r="I101" s="193">
        <v>5000</v>
      </c>
    </row>
    <row r="102" spans="2:9" ht="12.75" thickBot="1">
      <c r="B102" s="37"/>
      <c r="C102" s="38"/>
      <c r="D102" s="83"/>
      <c r="E102" s="83"/>
      <c r="F102" s="83"/>
      <c r="G102" s="83"/>
      <c r="H102" s="83"/>
      <c r="I102" s="84"/>
    </row>
    <row r="103" spans="2:9" ht="13.5" thickBot="1">
      <c r="B103" s="207" t="s">
        <v>40</v>
      </c>
      <c r="C103" s="208"/>
      <c r="D103" s="85"/>
      <c r="E103" s="86"/>
      <c r="F103" s="87"/>
      <c r="G103" s="88"/>
      <c r="H103" s="87"/>
      <c r="I103" s="69">
        <f>SUM(I49,I69,I94,I99,I101)</f>
        <v>826630</v>
      </c>
    </row>
    <row r="104" spans="2:9" ht="12" customHeight="1">
      <c r="B104" s="38"/>
      <c r="C104" s="38"/>
      <c r="D104" s="89"/>
      <c r="E104" s="90"/>
      <c r="F104" s="89"/>
      <c r="G104" s="91"/>
      <c r="H104" s="91"/>
      <c r="I104" s="89"/>
    </row>
    <row r="105" spans="1:9" ht="12">
      <c r="A105" s="127"/>
      <c r="B105" s="128"/>
      <c r="C105" s="128"/>
      <c r="D105" s="129"/>
      <c r="E105" s="130"/>
      <c r="F105" s="89"/>
      <c r="G105" s="91"/>
      <c r="H105" s="91"/>
      <c r="I105" s="89"/>
    </row>
    <row r="106" spans="1:9" ht="12">
      <c r="A106" s="127"/>
      <c r="B106" s="128"/>
      <c r="C106" s="128"/>
      <c r="D106" s="131"/>
      <c r="E106" s="132"/>
      <c r="F106" s="38"/>
      <c r="G106" s="38"/>
      <c r="H106" s="38"/>
      <c r="I106" s="38"/>
    </row>
    <row r="107" spans="1:9" ht="12">
      <c r="A107" s="127"/>
      <c r="B107" s="133"/>
      <c r="C107" s="133"/>
      <c r="D107" s="134"/>
      <c r="E107" s="135"/>
      <c r="F107" s="38"/>
      <c r="G107" s="38"/>
      <c r="H107" s="38"/>
      <c r="I107" s="38"/>
    </row>
    <row r="108" spans="1:9" ht="12">
      <c r="A108" s="127"/>
      <c r="B108" s="128"/>
      <c r="C108" s="128"/>
      <c r="D108" s="136"/>
      <c r="E108" s="137"/>
      <c r="F108" s="89"/>
      <c r="G108" s="91"/>
      <c r="H108" s="91"/>
      <c r="I108" s="93"/>
    </row>
    <row r="109" spans="1:9" ht="12">
      <c r="A109" s="127"/>
      <c r="B109" s="133"/>
      <c r="C109" s="133"/>
      <c r="D109" s="134"/>
      <c r="E109" s="133"/>
      <c r="F109" s="38"/>
      <c r="G109" s="92"/>
      <c r="H109" s="92"/>
      <c r="I109" s="92"/>
    </row>
    <row r="110" spans="1:9" ht="12">
      <c r="A110" s="127"/>
      <c r="B110" s="128"/>
      <c r="C110" s="128"/>
      <c r="D110" s="131"/>
      <c r="E110" s="138"/>
      <c r="F110" s="38"/>
      <c r="G110" s="92"/>
      <c r="H110" s="92"/>
      <c r="I110" s="92"/>
    </row>
    <row r="111" spans="1:9" ht="12">
      <c r="A111" s="127"/>
      <c r="B111" s="133"/>
      <c r="C111" s="133"/>
      <c r="D111" s="134"/>
      <c r="E111" s="133"/>
      <c r="F111" s="38"/>
      <c r="G111" s="92"/>
      <c r="H111" s="92"/>
      <c r="I111" s="92"/>
    </row>
    <row r="112" spans="1:9" ht="12">
      <c r="A112" s="127"/>
      <c r="B112" s="128"/>
      <c r="C112" s="133"/>
      <c r="D112" s="139"/>
      <c r="E112" s="138"/>
      <c r="F112" s="38"/>
      <c r="G112" s="92"/>
      <c r="H112" s="92"/>
      <c r="I112" s="92"/>
    </row>
    <row r="117" ht="12">
      <c r="G117" s="7"/>
    </row>
  </sheetData>
  <sheetProtection/>
  <mergeCells count="25">
    <mergeCell ref="B103:C103"/>
    <mergeCell ref="B77:C77"/>
    <mergeCell ref="B56:C56"/>
    <mergeCell ref="B17:C17"/>
    <mergeCell ref="B64:C64"/>
    <mergeCell ref="B68:C68"/>
    <mergeCell ref="B83:C83"/>
    <mergeCell ref="B85:C85"/>
    <mergeCell ref="B86:C86"/>
    <mergeCell ref="B91:C91"/>
    <mergeCell ref="B10:I12"/>
    <mergeCell ref="B15:C16"/>
    <mergeCell ref="B52:C52"/>
    <mergeCell ref="B58:C58"/>
    <mergeCell ref="B62:C62"/>
    <mergeCell ref="B71:C72"/>
    <mergeCell ref="B73:C73"/>
    <mergeCell ref="B48:C48"/>
    <mergeCell ref="B69:C69"/>
    <mergeCell ref="B49:C49"/>
    <mergeCell ref="B26:C26"/>
    <mergeCell ref="B32:C32"/>
    <mergeCell ref="B34:C34"/>
    <mergeCell ref="B40:C40"/>
    <mergeCell ref="B42:C42"/>
  </mergeCells>
  <printOptions horizontalCentered="1"/>
  <pageMargins left="0.57" right="0.75" top="0.34" bottom="0.2" header="0.5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DPPI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JERU Project</dc:title>
  <dc:subject>Appendix F, JERU Budget</dc:subject>
  <dc:creator>Miroslav Vujanic</dc:creator>
  <cp:keywords/>
  <dc:description/>
  <cp:lastModifiedBy>Igor Milić</cp:lastModifiedBy>
  <cp:lastPrinted>2010-07-13T10:12:09Z</cp:lastPrinted>
  <dcterms:created xsi:type="dcterms:W3CDTF">2002-03-13T12:28:21Z</dcterms:created>
  <dcterms:modified xsi:type="dcterms:W3CDTF">2012-03-22T12:44:42Z</dcterms:modified>
  <cp:category/>
  <cp:version/>
  <cp:contentType/>
  <cp:contentStatus/>
</cp:coreProperties>
</file>